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Cashflow Calculator" sheetId="4" r:id="rId1"/>
  </sheets>
  <calcPr calcId="144525"/>
</workbook>
</file>

<file path=xl/comments1.xml><?xml version="1.0" encoding="utf-8"?>
<comments xmlns="http://schemas.openxmlformats.org/spreadsheetml/2006/main">
  <authors>
    <author>Microsoft Office User</author>
    <author>Jyh Kao</author>
  </authors>
  <commentList>
    <comment ref="F19" authorId="0">
      <text>
        <r>
          <rPr>
            <b/>
            <sz val="10"/>
            <color rgb="FF000000"/>
            <rFont val="Tahoma"/>
            <charset val="134"/>
          </rPr>
          <t>Microsoft Office User:</t>
        </r>
        <r>
          <rPr>
            <sz val="10"/>
            <color rgb="FF000000"/>
            <rFont val="Tahoma"/>
            <charset val="134"/>
          </rPr>
          <t xml:space="preserve">
Varies with state: https://stampduty.calculatorsaustralia.com.au/</t>
        </r>
      </text>
    </comment>
    <comment ref="F21" authorId="0">
      <text>
        <r>
          <rPr>
            <b/>
            <sz val="10"/>
            <color rgb="FF000000"/>
            <rFont val="Tahoma"/>
            <charset val="134"/>
          </rPr>
          <t>Microsoft Office User:</t>
        </r>
        <r>
          <rPr>
            <sz val="10"/>
            <color rgb="FF000000"/>
            <rFont val="Tahoma"/>
            <charset val="134"/>
          </rPr>
          <t xml:space="preserve">
For houses only</t>
        </r>
      </text>
    </comment>
    <comment ref="F22" authorId="0">
      <text>
        <r>
          <rPr>
            <b/>
            <sz val="10"/>
            <color rgb="FF000000"/>
            <rFont val="Tahoma"/>
            <charset val="134"/>
          </rPr>
          <t>Microsoft Office User:</t>
        </r>
        <r>
          <rPr>
            <sz val="10"/>
            <color rgb="FF000000"/>
            <rFont val="Tahoma"/>
            <charset val="134"/>
          </rPr>
          <t xml:space="preserve">
For apartments only</t>
        </r>
      </text>
    </comment>
    <comment ref="F29" authorId="0">
      <text>
        <r>
          <rPr>
            <b/>
            <sz val="10"/>
            <color rgb="FF000000"/>
            <rFont val="Tahoma"/>
            <charset val="134"/>
          </rPr>
          <t>Microsoft Office User:</t>
        </r>
        <r>
          <rPr>
            <sz val="10"/>
            <color rgb="FF000000"/>
            <rFont val="Tahoma"/>
            <charset val="134"/>
          </rPr>
          <t xml:space="preserve">
</t>
        </r>
        <r>
          <rPr>
            <sz val="10"/>
            <color rgb="FF000000"/>
            <rFont val="Calibri"/>
            <charset val="134"/>
          </rPr>
          <t>For apartments only</t>
        </r>
      </text>
    </comment>
    <comment ref="F33" authorId="1">
      <text>
        <r>
          <rPr>
            <b/>
            <sz val="9"/>
            <rFont val="Tahoma"/>
            <charset val="134"/>
          </rPr>
          <t>Jyh Kao:</t>
        </r>
        <r>
          <rPr>
            <sz val="9"/>
            <rFont val="Tahoma"/>
            <charset val="134"/>
          </rPr>
          <t xml:space="preserve">
assuming interest-only repayments</t>
        </r>
      </text>
    </comment>
  </commentList>
</comments>
</file>

<file path=xl/sharedStrings.xml><?xml version="1.0" encoding="utf-8"?>
<sst xmlns="http://schemas.openxmlformats.org/spreadsheetml/2006/main" count="49" uniqueCount="49">
  <si>
    <t>CASHFLOW CALCULATOR</t>
  </si>
  <si>
    <t>Prepared by Jyh Kao, Director and Mortgage Broker @ JD Capital Australia Pty Ltd</t>
  </si>
  <si>
    <t>This spreadsheet is a tool only and does not constitute professional advice.</t>
  </si>
  <si>
    <t>Email</t>
  </si>
  <si>
    <t>jyhkao@jdcapitalaus.com.au</t>
  </si>
  <si>
    <t>Website</t>
  </si>
  <si>
    <t>www.jdcapitalaus.com.au</t>
  </si>
  <si>
    <t>Mobile</t>
  </si>
  <si>
    <t>0434 793 846</t>
  </si>
  <si>
    <t>Instagram</t>
  </si>
  <si>
    <t>www.instagram.com/jdcapitalaus</t>
  </si>
  <si>
    <t>INSTRUCTIONS: Simply put your numbers into the green boxes.</t>
  </si>
  <si>
    <t>If you're unsure what your specific numbers are, feel free to use our approximations</t>
  </si>
  <si>
    <t>PURCHASE DETAILS</t>
  </si>
  <si>
    <t>TOTAL PURCHASE COSTS</t>
  </si>
  <si>
    <t>Property address</t>
  </si>
  <si>
    <t>WA</t>
  </si>
  <si>
    <t>Deposit $</t>
  </si>
  <si>
    <t>Purchase price</t>
  </si>
  <si>
    <t>Stamp duty</t>
  </si>
  <si>
    <t>Deposit %</t>
  </si>
  <si>
    <t xml:space="preserve">Legal fees </t>
  </si>
  <si>
    <t>Interest rate (Loan 1)</t>
  </si>
  <si>
    <t>Building &amp; Pest</t>
  </si>
  <si>
    <t>Loan amount (Loan 1)</t>
  </si>
  <si>
    <t>Strata report</t>
  </si>
  <si>
    <t>Interest rate (Loan 2, if applicable)</t>
  </si>
  <si>
    <t>Buyers agent</t>
  </si>
  <si>
    <t>Loan amount (Loan 2, if applicable)</t>
  </si>
  <si>
    <t>Renovation cost</t>
  </si>
  <si>
    <t>Tax depreciation report</t>
  </si>
  <si>
    <t>RENTAL INCOME</t>
  </si>
  <si>
    <t>ANNUAL TOTAL HOLDING COSTS</t>
  </si>
  <si>
    <t>Weekly</t>
  </si>
  <si>
    <t>Council rates</t>
  </si>
  <si>
    <t>Yearly</t>
  </si>
  <si>
    <t>Water rates</t>
  </si>
  <si>
    <t>Gross rental yield</t>
  </si>
  <si>
    <t>Strata</t>
  </si>
  <si>
    <t>NET CASHFLOW = rental income - holding costs</t>
  </si>
  <si>
    <t>Landlord insurance</t>
  </si>
  <si>
    <t>Annual</t>
  </si>
  <si>
    <t>Building insurance (houses only)</t>
  </si>
  <si>
    <t>Monthly</t>
  </si>
  <si>
    <t>Property management fees</t>
  </si>
  <si>
    <t>Yearly interest costs</t>
  </si>
  <si>
    <t>To purchase this property, you will need to have</t>
  </si>
  <si>
    <t>The amount of annual profit this property makes is</t>
  </si>
  <si>
    <t>Edited by Danica Zhan, Co-Founder @ JD Capital Australia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</si>
</sst>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_-&quot;$&quot;* #,##0.00_-;\-&quot;$&quot;* #,##0.00_-;_-&quot;$&quot;* &quot;-&quot;??_-;_-@_-"/>
    <numFmt numFmtId="42" formatCode="_-&quot;₱&quot;* #,##0_-;\-&quot;₱&quot;* #,##0_-;_-&quot;₱&quot;* &quot;-&quot;_-;_-@_-"/>
    <numFmt numFmtId="177" formatCode="_(&quot;$&quot;* #,##0.00_);_(&quot;$&quot;* \(#,##0.00\);_(&quot;$&quot;* &quot;-&quot;??_);_(@_)"/>
    <numFmt numFmtId="178" formatCode="_-&quot;$&quot;* #,##0_-;\-&quot;$&quot;* #,##0_-;_-&quot;$&quot;* &quot;-&quot;??_-;_-@_-"/>
    <numFmt numFmtId="179" formatCode="_(&quot;$&quot;* #,##0_);_(&quot;$&quot;* \(#,##0\);_(&quot;$&quot;* &quot;-&quot;??_);_(@_)"/>
  </numFmts>
  <fonts count="39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8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u/>
      <sz val="11"/>
      <color theme="0"/>
      <name val="Calibri"/>
      <charset val="134"/>
      <scheme val="minor"/>
    </font>
    <font>
      <b/>
      <sz val="12"/>
      <color theme="1"/>
      <name val="Calibri Light"/>
      <charset val="134"/>
      <scheme val="major"/>
    </font>
    <font>
      <sz val="12"/>
      <color theme="1"/>
      <name val="Calibri Light"/>
      <charset val="134"/>
      <scheme val="major"/>
    </font>
    <font>
      <sz val="12"/>
      <name val="Calibri Light"/>
      <charset val="134"/>
      <scheme val="maj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0"/>
      <color rgb="FFFF0000"/>
      <name val="Calibri"/>
      <charset val="134"/>
      <scheme val="minor"/>
    </font>
    <font>
      <sz val="11"/>
      <color theme="1"/>
      <name val="Calibri (Body)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rgb="FF000000"/>
      <name val="Calibri"/>
      <charset val="134"/>
    </font>
    <font>
      <b/>
      <sz val="10"/>
      <color rgb="FF000000"/>
      <name val="Tahoma"/>
      <charset val="134"/>
    </font>
    <font>
      <sz val="9"/>
      <name val="Tahoma"/>
      <charset val="134"/>
    </font>
    <font>
      <sz val="10"/>
      <color rgb="FF000000"/>
      <name val="Tahoma"/>
      <charset val="134"/>
    </font>
    <font>
      <b/>
      <sz val="9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6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7" applyFont="1" applyFill="1" applyProtection="1"/>
    <xf numFmtId="0" fontId="5" fillId="3" borderId="1" xfId="0" applyFont="1" applyFill="1" applyBorder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2" xfId="0" applyBorder="1"/>
    <xf numFmtId="0" fontId="0" fillId="0" borderId="1" xfId="0" applyBorder="1"/>
    <xf numFmtId="0" fontId="7" fillId="4" borderId="2" xfId="0" applyFont="1" applyFill="1" applyBorder="1"/>
    <xf numFmtId="0" fontId="7" fillId="4" borderId="0" xfId="0" applyFont="1" applyFill="1" applyAlignment="1">
      <alignment vertical="top"/>
    </xf>
    <xf numFmtId="0" fontId="8" fillId="4" borderId="0" xfId="0" applyFont="1" applyFill="1"/>
    <xf numFmtId="0" fontId="7" fillId="4" borderId="0" xfId="0" applyFont="1" applyFill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0" xfId="0" applyFont="1" applyFill="1" applyAlignment="1">
      <alignment vertical="top"/>
    </xf>
    <xf numFmtId="0" fontId="8" fillId="0" borderId="2" xfId="0" applyFont="1" applyBorder="1"/>
    <xf numFmtId="0" fontId="8" fillId="0" borderId="0" xfId="0" applyFont="1"/>
    <xf numFmtId="0" fontId="8" fillId="0" borderId="1" xfId="0" applyFont="1" applyBorder="1"/>
    <xf numFmtId="0" fontId="7" fillId="5" borderId="2" xfId="0" applyFont="1" applyFill="1" applyBorder="1"/>
    <xf numFmtId="0" fontId="7" fillId="5" borderId="0" xfId="0" applyFont="1" applyFill="1"/>
    <xf numFmtId="0" fontId="8" fillId="5" borderId="0" xfId="0" applyFont="1" applyFill="1"/>
    <xf numFmtId="0" fontId="7" fillId="5" borderId="0" xfId="0" applyFont="1" applyFill="1" applyAlignment="1">
      <alignment horizontal="left"/>
    </xf>
    <xf numFmtId="176" fontId="8" fillId="5" borderId="0" xfId="0" applyNumberFormat="1" applyFont="1" applyFill="1"/>
    <xf numFmtId="178" fontId="8" fillId="5" borderId="1" xfId="0" applyNumberFormat="1" applyFont="1" applyFill="1" applyBorder="1"/>
    <xf numFmtId="0" fontId="8" fillId="0" borderId="0" xfId="0" applyFont="1" applyAlignment="1">
      <alignment horizontal="right"/>
    </xf>
    <xf numFmtId="0" fontId="8" fillId="6" borderId="3" xfId="0" applyFont="1" applyFill="1" applyBorder="1" applyAlignment="1" applyProtection="1">
      <alignment horizontal="right"/>
      <protection locked="0"/>
    </xf>
    <xf numFmtId="177" fontId="8" fillId="0" borderId="0" xfId="0" applyNumberFormat="1" applyFont="1"/>
    <xf numFmtId="178" fontId="8" fillId="0" borderId="1" xfId="0" applyNumberFormat="1" applyFont="1" applyBorder="1"/>
    <xf numFmtId="178" fontId="8" fillId="6" borderId="3" xfId="5" applyNumberFormat="1" applyFont="1" applyFill="1" applyBorder="1" applyProtection="1">
      <protection locked="0"/>
    </xf>
    <xf numFmtId="176" fontId="8" fillId="0" borderId="0" xfId="5" applyFont="1" applyFill="1" applyBorder="1" applyProtection="1"/>
    <xf numFmtId="9" fontId="8" fillId="6" borderId="3" xfId="6" applyFont="1" applyFill="1" applyBorder="1" applyProtection="1">
      <protection locked="0"/>
    </xf>
    <xf numFmtId="9" fontId="8" fillId="0" borderId="0" xfId="6" applyFont="1" applyFill="1" applyBorder="1" applyProtection="1"/>
    <xf numFmtId="10" fontId="8" fillId="6" borderId="3" xfId="6" applyNumberFormat="1" applyFont="1" applyFill="1" applyBorder="1" applyProtection="1">
      <protection locked="0"/>
    </xf>
    <xf numFmtId="9" fontId="8" fillId="6" borderId="3" xfId="6" applyFont="1" applyFill="1" applyBorder="1" applyAlignment="1" applyProtection="1">
      <alignment horizontal="right"/>
      <protection locked="0"/>
    </xf>
    <xf numFmtId="0" fontId="8" fillId="5" borderId="2" xfId="0" applyFont="1" applyFill="1" applyBorder="1"/>
    <xf numFmtId="0" fontId="8" fillId="5" borderId="0" xfId="0" applyFont="1" applyFill="1" applyAlignment="1">
      <alignment horizontal="right"/>
    </xf>
    <xf numFmtId="176" fontId="0" fillId="5" borderId="0" xfId="0" applyNumberFormat="1" applyFill="1"/>
    <xf numFmtId="178" fontId="0" fillId="5" borderId="1" xfId="0" applyNumberFormat="1" applyFill="1" applyBorder="1"/>
    <xf numFmtId="179" fontId="8" fillId="0" borderId="0" xfId="0" applyNumberFormat="1" applyFont="1" applyAlignment="1">
      <alignment horizontal="right"/>
    </xf>
    <xf numFmtId="10" fontId="9" fillId="7" borderId="0" xfId="6" applyNumberFormat="1" applyFont="1" applyFill="1" applyProtection="1"/>
    <xf numFmtId="2" fontId="8" fillId="0" borderId="0" xfId="5" applyNumberFormat="1" applyFont="1" applyFill="1" applyBorder="1" applyProtection="1"/>
    <xf numFmtId="0" fontId="0" fillId="5" borderId="0" xfId="0" applyFill="1"/>
    <xf numFmtId="179" fontId="9" fillId="5" borderId="0" xfId="0" applyNumberFormat="1" applyFont="1" applyFill="1"/>
    <xf numFmtId="0" fontId="7" fillId="0" borderId="0" xfId="0" applyFont="1"/>
    <xf numFmtId="0" fontId="7" fillId="0" borderId="2" xfId="0" applyFont="1" applyBorder="1"/>
    <xf numFmtId="0" fontId="9" fillId="0" borderId="0" xfId="0" applyFont="1" applyAlignment="1">
      <alignment horizontal="right"/>
    </xf>
    <xf numFmtId="177" fontId="9" fillId="0" borderId="0" xfId="0" applyNumberFormat="1" applyFont="1"/>
    <xf numFmtId="10" fontId="8" fillId="2" borderId="0" xfId="0" applyNumberFormat="1" applyFont="1" applyFill="1"/>
    <xf numFmtId="0" fontId="10" fillId="0" borderId="0" xfId="0" applyFont="1"/>
    <xf numFmtId="0" fontId="11" fillId="7" borderId="2" xfId="0" applyFont="1" applyFill="1" applyBorder="1"/>
    <xf numFmtId="0" fontId="11" fillId="7" borderId="0" xfId="0" applyFont="1" applyFill="1" applyAlignment="1">
      <alignment horizontal="right"/>
    </xf>
    <xf numFmtId="0" fontId="11" fillId="7" borderId="0" xfId="0" applyFont="1" applyFill="1"/>
    <xf numFmtId="176" fontId="12" fillId="7" borderId="0" xfId="0" applyNumberFormat="1" applyFont="1" applyFill="1"/>
    <xf numFmtId="178" fontId="12" fillId="7" borderId="0" xfId="0" applyNumberFormat="1" applyFont="1" applyFill="1" applyAlignment="1">
      <alignment horizontal="right"/>
    </xf>
    <xf numFmtId="0" fontId="11" fillId="7" borderId="1" xfId="0" applyFont="1" applyFill="1" applyBorder="1"/>
    <xf numFmtId="0" fontId="2" fillId="7" borderId="2" xfId="0" applyFont="1" applyFill="1" applyBorder="1"/>
    <xf numFmtId="178" fontId="12" fillId="7" borderId="0" xfId="0" applyNumberFormat="1" applyFont="1" applyFill="1" applyAlignment="1">
      <alignment horizontal="center"/>
    </xf>
    <xf numFmtId="0" fontId="13" fillId="3" borderId="2" xfId="0" applyFont="1" applyFill="1" applyBorder="1"/>
    <xf numFmtId="0" fontId="10" fillId="3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7" applyFont="1" applyFill="1" applyProtection="1"/>
    <xf numFmtId="0" fontId="5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</xdr:colOff>
      <xdr:row>2</xdr:row>
      <xdr:rowOff>114302</xdr:rowOff>
    </xdr:from>
    <xdr:to>
      <xdr:col>1</xdr:col>
      <xdr:colOff>1866900</xdr:colOff>
      <xdr:row>3</xdr:row>
      <xdr:rowOff>30231</xdr:rowOff>
    </xdr:to>
    <xdr:pic>
      <xdr:nvPicPr>
        <xdr:cNvPr id="6" name="Picture 5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80060"/>
          <a:ext cx="2357120" cy="380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://www.instagram.com/jdcapitalaus" TargetMode="External"/><Relationship Id="rId5" Type="http://schemas.openxmlformats.org/officeDocument/2006/relationships/hyperlink" Target="http://www.jdcapitalaus.com.au/" TargetMode="External"/><Relationship Id="rId4" Type="http://schemas.openxmlformats.org/officeDocument/2006/relationships/hyperlink" Target="mailto:jyhkao@jdcapitalaus.com.au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showGridLines="0" tabSelected="1" workbookViewId="0">
      <selection activeCell="I4" sqref="I4"/>
    </sheetView>
  </sheetViews>
  <sheetFormatPr defaultColWidth="8.81481481481481" defaultRowHeight="14.4"/>
  <cols>
    <col min="2" max="2" width="29.2685185185185" customWidth="1"/>
    <col min="3" max="3" width="1.26851851851852" customWidth="1"/>
    <col min="4" max="4" width="24.1759259259259" customWidth="1"/>
    <col min="5" max="5" width="4.26851851851852" customWidth="1"/>
    <col min="6" max="6" width="27.2685185185185" customWidth="1"/>
    <col min="7" max="7" width="4.81481481481481" customWidth="1"/>
    <col min="8" max="8" width="18.4537037037037" customWidth="1"/>
    <col min="9" max="9" width="13.1759259259259" customWidth="1"/>
  </cols>
  <sheetData>
    <row r="1" s="1" customFormat="1" spans="1:8">
      <c r="A1" s="3"/>
      <c r="B1" s="3"/>
      <c r="C1" s="4"/>
      <c r="D1" s="4"/>
      <c r="E1" s="4"/>
      <c r="F1" s="4"/>
      <c r="G1" s="4"/>
      <c r="H1" s="4"/>
    </row>
    <row r="2" s="1" customFormat="1" spans="1:8">
      <c r="A2" s="3"/>
      <c r="B2" s="3"/>
      <c r="C2" s="4"/>
      <c r="D2" s="4"/>
      <c r="E2" s="4"/>
      <c r="F2" s="4"/>
      <c r="G2" s="4"/>
      <c r="H2" s="4"/>
    </row>
    <row r="3" s="1" customFormat="1" ht="36.6" spans="1:8">
      <c r="A3" s="3"/>
      <c r="B3" s="3"/>
      <c r="C3" s="5"/>
      <c r="D3" s="5" t="s">
        <v>0</v>
      </c>
      <c r="E3" s="5"/>
      <c r="F3" s="5"/>
      <c r="G3" s="4"/>
      <c r="H3" s="4"/>
    </row>
    <row r="4" s="1" customFormat="1" spans="1:8">
      <c r="A4" s="3"/>
      <c r="B4" s="3"/>
      <c r="C4" s="6"/>
      <c r="D4" s="6" t="s">
        <v>1</v>
      </c>
      <c r="E4" s="6"/>
      <c r="F4" s="6"/>
      <c r="G4" s="4"/>
      <c r="H4" s="4"/>
    </row>
    <row r="5" s="1" customFormat="1" spans="1:8">
      <c r="A5" s="3"/>
      <c r="B5" s="3"/>
      <c r="C5" s="6"/>
      <c r="D5" s="6" t="s">
        <v>2</v>
      </c>
      <c r="E5" s="6"/>
      <c r="F5" s="6"/>
      <c r="G5" s="4"/>
      <c r="H5" s="4"/>
    </row>
    <row r="6" s="1" customFormat="1" spans="1:8">
      <c r="A6" s="3"/>
      <c r="B6" s="3"/>
      <c r="C6" s="4"/>
      <c r="D6" s="4"/>
      <c r="E6" s="4"/>
      <c r="F6" s="4"/>
      <c r="G6" s="4"/>
      <c r="H6" s="7"/>
    </row>
    <row r="7" s="1" customFormat="1" spans="1:8">
      <c r="A7" s="3"/>
      <c r="B7" s="3"/>
      <c r="C7" s="7"/>
      <c r="D7" s="8" t="s">
        <v>3</v>
      </c>
      <c r="E7" s="9" t="s">
        <v>4</v>
      </c>
      <c r="F7" s="7"/>
      <c r="G7" s="9"/>
      <c r="H7" s="7"/>
    </row>
    <row r="8" s="1" customFormat="1" spans="1:8">
      <c r="A8" s="3"/>
      <c r="B8" s="3"/>
      <c r="C8" s="7"/>
      <c r="D8" s="8" t="s">
        <v>5</v>
      </c>
      <c r="E8" s="9" t="s">
        <v>6</v>
      </c>
      <c r="F8" s="7"/>
      <c r="G8" s="9"/>
      <c r="H8" s="7"/>
    </row>
    <row r="9" s="1" customFormat="1" spans="1:8">
      <c r="A9" s="3"/>
      <c r="B9" s="3"/>
      <c r="C9" s="7"/>
      <c r="D9" s="8" t="s">
        <v>7</v>
      </c>
      <c r="E9" s="6" t="s">
        <v>8</v>
      </c>
      <c r="F9" s="7"/>
      <c r="G9" s="6"/>
      <c r="H9" s="10"/>
    </row>
    <row r="10" s="1" customFormat="1" spans="1:8">
      <c r="A10" s="3"/>
      <c r="B10" s="3"/>
      <c r="C10" s="7"/>
      <c r="D10" s="8" t="s">
        <v>9</v>
      </c>
      <c r="E10" s="9" t="s">
        <v>10</v>
      </c>
      <c r="F10" s="7"/>
      <c r="G10" s="9"/>
      <c r="H10" s="10"/>
    </row>
    <row r="11" spans="1:8">
      <c r="A11" s="11"/>
      <c r="B11" s="11"/>
      <c r="C11" s="12"/>
      <c r="D11" s="12"/>
      <c r="E11" s="12"/>
      <c r="F11" s="12"/>
      <c r="G11" s="12"/>
      <c r="H11" s="13"/>
    </row>
    <row r="12" spans="1:8">
      <c r="A12" s="11"/>
      <c r="B12" s="11"/>
      <c r="C12" s="12"/>
      <c r="D12" s="12"/>
      <c r="E12" s="12"/>
      <c r="F12" s="12"/>
      <c r="G12" s="12"/>
      <c r="H12" s="13"/>
    </row>
    <row r="13" ht="16" customHeight="1" spans="1:8">
      <c r="A13" s="14"/>
      <c r="H13" s="15"/>
    </row>
    <row r="14" ht="16" customHeight="1" spans="1:12">
      <c r="A14" s="16"/>
      <c r="B14" s="17" t="s">
        <v>11</v>
      </c>
      <c r="C14" s="18"/>
      <c r="D14" s="18"/>
      <c r="E14" s="19"/>
      <c r="F14" s="19"/>
      <c r="G14" s="18"/>
      <c r="H14" s="20"/>
      <c r="J14" s="67"/>
      <c r="K14" s="67"/>
      <c r="L14" s="67"/>
    </row>
    <row r="15" ht="15.6" spans="1:12">
      <c r="A15" s="21"/>
      <c r="B15" s="22" t="s">
        <v>12</v>
      </c>
      <c r="C15" s="18"/>
      <c r="D15" s="18"/>
      <c r="E15" s="18"/>
      <c r="F15" s="18"/>
      <c r="G15" s="18"/>
      <c r="H15" s="20"/>
      <c r="J15" s="68"/>
      <c r="K15" s="68"/>
      <c r="L15" s="68"/>
    </row>
    <row r="16" ht="15.6" spans="1:12">
      <c r="A16" s="23"/>
      <c r="B16" s="24"/>
      <c r="C16" s="24"/>
      <c r="D16" s="24"/>
      <c r="E16" s="24"/>
      <c r="F16" s="24"/>
      <c r="G16" s="24"/>
      <c r="H16" s="25"/>
      <c r="J16" s="68"/>
      <c r="K16" s="68"/>
      <c r="L16" s="68"/>
    </row>
    <row r="17" ht="15.6" spans="1:12">
      <c r="A17" s="26"/>
      <c r="B17" s="27" t="s">
        <v>13</v>
      </c>
      <c r="C17" s="28"/>
      <c r="D17" s="28"/>
      <c r="E17" s="28"/>
      <c r="F17" s="29" t="s">
        <v>14</v>
      </c>
      <c r="G17" s="30"/>
      <c r="H17" s="31">
        <f>SUM(H18:H25)</f>
        <v>83000</v>
      </c>
      <c r="J17" s="1"/>
      <c r="K17" s="1"/>
      <c r="L17" s="1"/>
    </row>
    <row r="18" ht="15.6" spans="1:12">
      <c r="A18" s="23"/>
      <c r="B18" s="32" t="s">
        <v>15</v>
      </c>
      <c r="C18" s="32"/>
      <c r="D18" s="33" t="s">
        <v>16</v>
      </c>
      <c r="E18" s="32"/>
      <c r="F18" s="32" t="s">
        <v>17</v>
      </c>
      <c r="G18" s="34"/>
      <c r="H18" s="35">
        <f>D19*D20</f>
        <v>66000</v>
      </c>
      <c r="J18" s="69"/>
      <c r="K18" s="70"/>
      <c r="L18" s="71"/>
    </row>
    <row r="19" ht="15.6" spans="1:12">
      <c r="A19" s="23"/>
      <c r="B19" s="32" t="s">
        <v>18</v>
      </c>
      <c r="C19" s="32"/>
      <c r="D19" s="36">
        <v>550000</v>
      </c>
      <c r="E19" s="37"/>
      <c r="F19" s="32" t="s">
        <v>19</v>
      </c>
      <c r="G19" s="37"/>
      <c r="H19" s="36">
        <v>15000</v>
      </c>
      <c r="J19" s="69"/>
      <c r="K19" s="70"/>
      <c r="L19" s="71"/>
    </row>
    <row r="20" ht="15.6" spans="1:12">
      <c r="A20" s="23"/>
      <c r="B20" s="32" t="s">
        <v>20</v>
      </c>
      <c r="C20" s="32"/>
      <c r="D20" s="38">
        <v>0.12</v>
      </c>
      <c r="E20" s="39"/>
      <c r="F20" s="32" t="s">
        <v>21</v>
      </c>
      <c r="G20" s="37"/>
      <c r="H20" s="36">
        <v>1500</v>
      </c>
      <c r="J20" s="69"/>
      <c r="K20" s="68"/>
      <c r="L20" s="71"/>
    </row>
    <row r="21" ht="15.6" spans="1:12">
      <c r="A21" s="23"/>
      <c r="B21" s="32" t="s">
        <v>22</v>
      </c>
      <c r="C21" s="32"/>
      <c r="D21" s="40">
        <v>0.06</v>
      </c>
      <c r="E21" s="34"/>
      <c r="F21" s="32" t="s">
        <v>23</v>
      </c>
      <c r="G21" s="37"/>
      <c r="H21" s="36">
        <v>500</v>
      </c>
      <c r="J21" s="69"/>
      <c r="K21" s="70"/>
      <c r="L21" s="71"/>
    </row>
    <row r="22" ht="15.6" spans="1:8">
      <c r="A22" s="23"/>
      <c r="B22" s="32" t="s">
        <v>24</v>
      </c>
      <c r="C22" s="32"/>
      <c r="D22" s="36">
        <f>0.9*D19</f>
        <v>495000</v>
      </c>
      <c r="E22" s="32"/>
      <c r="F22" s="32" t="s">
        <v>25</v>
      </c>
      <c r="G22" s="37"/>
      <c r="H22" s="36">
        <v>0</v>
      </c>
    </row>
    <row r="23" ht="15.6" spans="1:8">
      <c r="A23" s="23"/>
      <c r="B23" s="32" t="s">
        <v>26</v>
      </c>
      <c r="C23" s="32"/>
      <c r="D23" s="41"/>
      <c r="E23" s="32"/>
      <c r="F23" s="32" t="s">
        <v>27</v>
      </c>
      <c r="G23" s="37"/>
      <c r="H23" s="36">
        <v>0</v>
      </c>
    </row>
    <row r="24" ht="15.6" spans="1:8">
      <c r="A24" s="23"/>
      <c r="B24" s="32" t="s">
        <v>28</v>
      </c>
      <c r="C24" s="32"/>
      <c r="D24" s="36"/>
      <c r="E24" s="32"/>
      <c r="F24" s="32" t="s">
        <v>29</v>
      </c>
      <c r="G24" s="37"/>
      <c r="H24" s="36">
        <v>0</v>
      </c>
    </row>
    <row r="25" ht="15.6" spans="1:8">
      <c r="A25" s="23"/>
      <c r="B25" s="32"/>
      <c r="C25" s="24"/>
      <c r="D25" s="32"/>
      <c r="E25" s="32"/>
      <c r="F25" s="32" t="s">
        <v>30</v>
      </c>
      <c r="G25" s="37"/>
      <c r="H25" s="36"/>
    </row>
    <row r="26" ht="15.6" spans="1:8">
      <c r="A26" s="42"/>
      <c r="B26" s="29" t="s">
        <v>31</v>
      </c>
      <c r="C26" s="28"/>
      <c r="D26" s="43"/>
      <c r="E26" s="43"/>
      <c r="F26" s="29" t="s">
        <v>32</v>
      </c>
      <c r="G26" s="44"/>
      <c r="H26" s="45">
        <f>SUM(H27:H33)</f>
        <v>36976</v>
      </c>
    </row>
    <row r="27" ht="15.6" spans="1:8">
      <c r="A27" s="23"/>
      <c r="B27" s="32" t="s">
        <v>33</v>
      </c>
      <c r="C27" s="24"/>
      <c r="D27" s="36">
        <v>700</v>
      </c>
      <c r="E27" s="32"/>
      <c r="F27" s="32" t="s">
        <v>34</v>
      </c>
      <c r="G27" s="37"/>
      <c r="H27" s="36">
        <v>2000</v>
      </c>
    </row>
    <row r="28" ht="15.6" spans="1:8">
      <c r="A28" s="23"/>
      <c r="B28" s="32" t="s">
        <v>35</v>
      </c>
      <c r="C28" s="24"/>
      <c r="D28" s="46">
        <f>D27*52</f>
        <v>36400</v>
      </c>
      <c r="E28" s="32"/>
      <c r="F28" s="32" t="s">
        <v>36</v>
      </c>
      <c r="G28" s="37"/>
      <c r="H28" s="36">
        <v>1000</v>
      </c>
    </row>
    <row r="29" ht="15.6" spans="1:8">
      <c r="A29" s="23"/>
      <c r="B29" s="32" t="s">
        <v>37</v>
      </c>
      <c r="C29" s="24"/>
      <c r="D29" s="47">
        <f>D28/D19</f>
        <v>0.0661818181818182</v>
      </c>
      <c r="E29" s="32"/>
      <c r="F29" s="32" t="s">
        <v>38</v>
      </c>
      <c r="G29" s="48"/>
      <c r="H29" s="36">
        <v>0</v>
      </c>
    </row>
    <row r="30" ht="15.6" spans="1:8">
      <c r="A30" s="26"/>
      <c r="B30" s="27" t="s">
        <v>39</v>
      </c>
      <c r="C30" s="49"/>
      <c r="D30" s="50"/>
      <c r="E30" s="51"/>
      <c r="F30" s="32" t="s">
        <v>40</v>
      </c>
      <c r="G30" s="37"/>
      <c r="H30" s="36">
        <v>500</v>
      </c>
    </row>
    <row r="31" ht="15.6" spans="1:8">
      <c r="A31" s="52"/>
      <c r="B31" s="53" t="s">
        <v>41</v>
      </c>
      <c r="D31" s="54">
        <f>D28-H26</f>
        <v>-576</v>
      </c>
      <c r="E31" s="51"/>
      <c r="F31" s="32" t="s">
        <v>42</v>
      </c>
      <c r="G31" s="37"/>
      <c r="H31" s="36">
        <v>500</v>
      </c>
    </row>
    <row r="32" ht="15.6" spans="1:8">
      <c r="A32" s="52"/>
      <c r="B32" s="32" t="s">
        <v>43</v>
      </c>
      <c r="C32" s="24"/>
      <c r="D32" s="34">
        <f>D31/12</f>
        <v>-48</v>
      </c>
      <c r="E32" s="51"/>
      <c r="F32" s="32" t="s">
        <v>44</v>
      </c>
      <c r="G32" s="37"/>
      <c r="H32" s="36">
        <f>9%*D28</f>
        <v>3276</v>
      </c>
    </row>
    <row r="33" ht="15.6" spans="1:8">
      <c r="A33" s="52"/>
      <c r="B33" s="32"/>
      <c r="C33" s="24"/>
      <c r="D33" s="55"/>
      <c r="E33" s="51"/>
      <c r="F33" s="32" t="s">
        <v>45</v>
      </c>
      <c r="G33" s="34"/>
      <c r="H33" s="35">
        <f>D21*D22+D23*D24+D25*12</f>
        <v>29700</v>
      </c>
    </row>
    <row r="34" ht="15.6" spans="1:8">
      <c r="A34" s="14"/>
      <c r="C34" s="56"/>
      <c r="D34" s="56"/>
      <c r="H34" s="15"/>
    </row>
    <row r="35" s="2" customFormat="1" ht="25.8" spans="1:8">
      <c r="A35" s="57"/>
      <c r="B35" s="58"/>
      <c r="C35" s="59"/>
      <c r="D35" s="60"/>
      <c r="E35" s="58" t="s">
        <v>46</v>
      </c>
      <c r="F35" s="61">
        <f>H17</f>
        <v>83000</v>
      </c>
      <c r="G35" s="59"/>
      <c r="H35" s="62"/>
    </row>
    <row r="36" s="2" customFormat="1" ht="25.8" spans="1:8">
      <c r="A36" s="63"/>
      <c r="B36" s="58"/>
      <c r="C36" s="59"/>
      <c r="D36" s="58"/>
      <c r="E36" s="58" t="s">
        <v>47</v>
      </c>
      <c r="F36" s="64">
        <f>D31</f>
        <v>-576</v>
      </c>
      <c r="G36" s="59"/>
      <c r="H36" s="62"/>
    </row>
    <row r="37" ht="15.6" spans="1:8">
      <c r="A37" s="14"/>
      <c r="B37" s="56"/>
      <c r="C37" s="56"/>
      <c r="H37" s="15"/>
    </row>
    <row r="38" ht="15.6" spans="1:8">
      <c r="A38" s="65" t="s">
        <v>48</v>
      </c>
      <c r="B38" s="66"/>
      <c r="C38" s="66"/>
      <c r="D38" s="12"/>
      <c r="E38" s="12"/>
      <c r="F38" s="12"/>
      <c r="G38" s="12"/>
      <c r="H38" s="13"/>
    </row>
  </sheetData>
  <sheetProtection algorithmName="SHA-512" hashValue="eTnxjrKxk07sNgulayPeVsETfKRjy5DLwJXaoU1yGNys/k4IqK/z8bBq5+wRaUOOjX8RZuviO7Dtwd/+dgy1Ug==" saltValue="+GtJehwi5QQUjSq2FcNFuA==" spinCount="100000" sheet="1" objects="1" scenarios="1"/>
  <conditionalFormatting sqref="F36">
    <cfRule type="cellIs" dxfId="0" priority="3" operator="greaterThan">
      <formula>0</formula>
    </cfRule>
    <cfRule type="cellIs" dxfId="1" priority="4" operator="lessThan">
      <formula>0</formula>
    </cfRule>
  </conditionalFormatting>
  <conditionalFormatting sqref="D31:D32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E7" r:id="rId4" display="jyhkao@jdcapitalaus.com.au"/>
    <hyperlink ref="E8" r:id="rId5" display="www.jdcapitalaus.com.au"/>
    <hyperlink ref="E10" r:id="rId6" display="www.instagram.com/jdcapitalaus"/>
  </hyperlinks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Cashflow Calculator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Jyh Kao</dc:creator>
  <cp:lastModifiedBy>Renzelle</cp:lastModifiedBy>
  <dcterms:created xsi:type="dcterms:W3CDTF">2021-02-04T23:52:00Z</dcterms:created>
  <dcterms:modified xsi:type="dcterms:W3CDTF">2024-04-12T02:51:31Z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9EF92F08E1354768985B181482DD274C</vt:lpwstr>
  </property>
  <property fmtid="{D5CDD505-2E9C-101B-9397-08002B2CF9AE}" pid="3" name="KSOProductBuildVer">
    <vt:lpwstr>1033-11.2.0.11225</vt:lpwstr>
  </property>
</Properties>
</file>